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Cons. CF" sheetId="1" r:id="rId1"/>
    <sheet name="Cons. C Equity" sheetId="2" r:id="rId2"/>
  </sheets>
  <definedNames>
    <definedName name="_xlnm.Print_Area" localSheetId="1">'Cons. C Equity'!$A$1:$K$29</definedName>
    <definedName name="_xlnm.Print_Area" localSheetId="0">'Cons. CF'!$A$1:$C$64</definedName>
  </definedNames>
  <calcPr fullCalcOnLoad="1"/>
</workbook>
</file>

<file path=xl/sharedStrings.xml><?xml version="1.0" encoding="utf-8"?>
<sst xmlns="http://schemas.openxmlformats.org/spreadsheetml/2006/main" count="89" uniqueCount="73">
  <si>
    <t>For the quarter ended 31 October 2002</t>
  </si>
  <si>
    <t>31/10/2002</t>
  </si>
  <si>
    <t>RM'000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</si>
  <si>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</si>
  <si>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</si>
  <si>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</si>
  <si>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</si>
  <si>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</si>
  <si>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>(UNAUDITED)</t>
  </si>
  <si>
    <t>Condensed Consolidated Cash Flow Statements</t>
  </si>
  <si>
    <t>Amortisation of goodwill on consolidation</t>
  </si>
  <si>
    <t>Amortisation of reserve on consolidation</t>
  </si>
  <si>
    <t>Amortisation of timber rights</t>
  </si>
  <si>
    <t>Goodwill written off</t>
  </si>
  <si>
    <t>Depreciation of property, plant and equipment</t>
  </si>
  <si>
    <t>Property, plant and equipment written off</t>
  </si>
  <si>
    <t>Net cash flow from operating activities</t>
  </si>
  <si>
    <t>Purchase of property, plant and equipment</t>
  </si>
  <si>
    <t>Proceeds from disposal of property, plant and equipment</t>
  </si>
  <si>
    <t>Purchase of timber rights</t>
  </si>
  <si>
    <t>Net cash flow from investing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</si>
  <si>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</si>
  <si>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</si>
  <si>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</si>
  <si>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</si>
  <si>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</si>
  <si>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</si>
  <si>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</si>
  <si>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</si>
  <si>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</si>
  <si>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Interest expense</t>
  </si>
  <si>
    <t>Interest income</t>
  </si>
  <si>
    <t>Condensed Consolidated Statements of Changes in Equity</t>
  </si>
  <si>
    <t>capital</t>
  </si>
  <si>
    <t>Total</t>
  </si>
  <si>
    <t xml:space="preserve">Share </t>
  </si>
  <si>
    <t>premium</t>
  </si>
  <si>
    <t>Non-distributable</t>
  </si>
  <si>
    <t>Reserve on</t>
  </si>
  <si>
    <t>consolidation</t>
  </si>
  <si>
    <t>Distributable</t>
  </si>
  <si>
    <t>Retained</t>
  </si>
  <si>
    <t>earnings</t>
  </si>
  <si>
    <t xml:space="preserve">Amortisation of reserve on </t>
  </si>
  <si>
    <t xml:space="preserve">       consolidation</t>
  </si>
  <si>
    <t>Movements during the period</t>
  </si>
  <si>
    <t xml:space="preserve">Net profit </t>
  </si>
  <si>
    <t>9 MONTHS</t>
  </si>
  <si>
    <t>ENDED</t>
  </si>
  <si>
    <t>Operating activities</t>
  </si>
  <si>
    <t>Net profit/(loss) before tax</t>
  </si>
  <si>
    <t>Interest paid</t>
  </si>
  <si>
    <t>Interest received</t>
  </si>
  <si>
    <t>Tax paid</t>
  </si>
  <si>
    <t>Changes in working capital :</t>
  </si>
  <si>
    <t>Investing activities</t>
  </si>
  <si>
    <t>Financing activities</t>
  </si>
  <si>
    <t>Net (gain)/loss on disposal of property, plant and equipment</t>
  </si>
  <si>
    <t>Inventories</t>
  </si>
  <si>
    <t>Trade and other receivables</t>
  </si>
  <si>
    <t>Trade and other payables</t>
  </si>
  <si>
    <t>RM</t>
  </si>
  <si>
    <t xml:space="preserve"> for the year ended 31st January 2002)</t>
  </si>
  <si>
    <t>ended 31 October 2002</t>
  </si>
  <si>
    <t>Adjustments for :</t>
  </si>
  <si>
    <t>Note: There are no comparative figures as this is the first interim financial report prepared in accordance with</t>
  </si>
  <si>
    <t>MASB 26 Interim Financial Reporting.</t>
  </si>
  <si>
    <t>(The Condensed Consolidated Cash Flow Statement should be read in conjunction with the Annual Financial Report</t>
  </si>
  <si>
    <t>At 1 February 2002</t>
  </si>
  <si>
    <t>9 months quarter</t>
  </si>
  <si>
    <t>At 31 October 2002</t>
  </si>
  <si>
    <t>(The Condensed Consolidated Statement of Changes in Equity should be read in conjunction with the Annual Financial Report for</t>
  </si>
  <si>
    <t xml:space="preserve"> the year ended 31st January 2002)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</si>
</sst>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.5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178" fontId="3" fillId="0" borderId="0" xfId="15" applyNumberFormat="1" applyFont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 quotePrefix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1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178" fontId="0" fillId="0" borderId="0" xfId="15" applyNumberFormat="1" applyAlignment="1">
      <alignment/>
    </xf>
    <xf numFmtId="178" fontId="0" fillId="0" borderId="0" xfId="15" applyNumberFormat="1" applyAlignment="1">
      <alignment horizontal="right"/>
    </xf>
    <xf numFmtId="178" fontId="3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8" fontId="3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35317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819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tabSelected="1" zoomScale="80" zoomScaleNormal="80" zoomScaleSheetLayoutView="100" workbookViewId="0" topLeftCell="A2">
      <pane xSplit="5730" ySplit="3000" topLeftCell="C22" activePane="bottomRight" state="split"/>
      <selection pane="topLeft" activeCell="A2" sqref="A2"/>
      <selection pane="topRight" activeCell="C2" sqref="C2"/>
      <selection pane="bottomLeft" activeCell="A15" sqref="A15"/>
      <selection pane="bottomRight" activeCell="C44" sqref="C44"/>
    </sheetView>
  </sheetViews>
  <sheetFormatPr defaultColWidth="9.140625" defaultRowHeight="12.75"/>
  <cols>
    <col min="1" max="1" width="2.57421875" style="4" customWidth="1"/>
    <col min="2" max="2" width="61.57421875" style="4" customWidth="1"/>
    <col min="3" max="3" width="27.57421875" style="45" customWidth="1"/>
    <col min="4" max="4" width="3.57421875" style="4" customWidth="1"/>
    <col min="5" max="5" width="18.421875" style="45" hidden="1" customWidth="1"/>
    <col min="6" max="6" width="7.57421875" style="4" customWidth="1"/>
    <col min="7" max="16384" width="3.57421875" style="4" customWidth="1"/>
  </cols>
  <sheetData>
    <row r="1" spans="1:6" s="1" customFormat="1" ht="15">
      <c r="A1" s="12"/>
      <c r="B1" s="2" t="s">
        <v>3</v>
      </c>
      <c r="C1" s="41"/>
      <c r="D1" s="12"/>
      <c r="E1" s="41"/>
      <c r="F1" s="12"/>
    </row>
    <row r="2" spans="1:6" s="1" customFormat="1" ht="15" customHeight="1">
      <c r="A2" s="12"/>
      <c r="B2" s="2" t="s">
        <v>4</v>
      </c>
      <c r="C2" s="42"/>
      <c r="D2" s="2"/>
      <c r="E2" s="42"/>
      <c r="F2" s="12"/>
    </row>
    <row r="3" spans="1:6" s="1" customFormat="1" ht="15" customHeight="1">
      <c r="A3" s="12"/>
      <c r="B3" s="2" t="s">
        <v>5</v>
      </c>
      <c r="C3" s="42"/>
      <c r="D3" s="2"/>
      <c r="E3" s="42"/>
      <c r="F3" s="12"/>
    </row>
    <row r="4" spans="1:6" s="1" customFormat="1" ht="15" customHeight="1">
      <c r="A4" s="12"/>
      <c r="B4" s="2" t="s">
        <v>6</v>
      </c>
      <c r="C4" s="42"/>
      <c r="D4" s="2"/>
      <c r="E4" s="42"/>
      <c r="F4" s="12"/>
    </row>
    <row r="5" spans="1:5" s="1" customFormat="1" ht="15" customHeight="1">
      <c r="A5" s="14"/>
      <c r="B5" s="2" t="s">
        <v>7</v>
      </c>
      <c r="C5" s="43"/>
      <c r="D5" s="14"/>
      <c r="E5" s="43"/>
    </row>
    <row r="6" spans="1:5" ht="15.75" customHeight="1">
      <c r="A6" s="5"/>
      <c r="B6" s="5"/>
      <c r="C6" s="44"/>
      <c r="D6" s="5"/>
      <c r="E6" s="44"/>
    </row>
    <row r="7" ht="12" customHeight="1"/>
    <row r="8" spans="1:5" ht="12" customHeight="1">
      <c r="A8" s="11" t="s">
        <v>9</v>
      </c>
      <c r="B8" s="9"/>
      <c r="C8" s="46"/>
      <c r="D8" s="9"/>
      <c r="E8" s="46"/>
    </row>
    <row r="9" spans="1:5" ht="12" customHeight="1">
      <c r="A9" s="11" t="s">
        <v>0</v>
      </c>
      <c r="B9" s="9"/>
      <c r="C9" s="47" t="s">
        <v>8</v>
      </c>
      <c r="D9" s="9"/>
      <c r="E9" s="47" t="s">
        <v>8</v>
      </c>
    </row>
    <row r="10" spans="3:5" ht="12" customHeight="1">
      <c r="C10" s="47" t="s">
        <v>47</v>
      </c>
      <c r="E10" s="47" t="s">
        <v>47</v>
      </c>
    </row>
    <row r="11" spans="1:5" ht="12" customHeight="1">
      <c r="A11" s="9"/>
      <c r="B11" s="9"/>
      <c r="C11" s="47" t="s">
        <v>48</v>
      </c>
      <c r="D11" s="9"/>
      <c r="E11" s="47" t="s">
        <v>48</v>
      </c>
    </row>
    <row r="12" spans="1:5" ht="12" customHeight="1">
      <c r="A12" s="9"/>
      <c r="B12" s="9"/>
      <c r="C12" s="48" t="s">
        <v>1</v>
      </c>
      <c r="D12" s="9"/>
      <c r="E12" s="48" t="s">
        <v>1</v>
      </c>
    </row>
    <row r="13" spans="3:5" ht="12" customHeight="1">
      <c r="C13" s="47" t="s">
        <v>2</v>
      </c>
      <c r="E13" s="47" t="s">
        <v>61</v>
      </c>
    </row>
    <row r="14" spans="1:2" ht="12" customHeight="1">
      <c r="A14" s="26" t="s">
        <v>49</v>
      </c>
      <c r="B14"/>
    </row>
    <row r="15" spans="1:5" ht="12" customHeight="1">
      <c r="A15" t="s">
        <v>50</v>
      </c>
      <c r="B15"/>
      <c r="C15" s="45">
        <f>30087+6235-724</f>
        <v>35598</v>
      </c>
      <c r="E15" s="45">
        <v>30086985</v>
      </c>
    </row>
    <row r="16" spans="1:2" ht="12" customHeight="1">
      <c r="A16"/>
      <c r="B16"/>
    </row>
    <row r="17" spans="1:2" ht="12" customHeight="1">
      <c r="A17" s="27" t="s">
        <v>64</v>
      </c>
      <c r="B17"/>
    </row>
    <row r="18" spans="1:5" ht="12" customHeight="1">
      <c r="A18" s="26"/>
      <c r="B18" t="s">
        <v>11</v>
      </c>
      <c r="C18" s="38">
        <f>-3808</f>
        <v>-3808</v>
      </c>
      <c r="E18" s="45">
        <f>-3807945</f>
        <v>-3807945</v>
      </c>
    </row>
    <row r="19" spans="1:5" ht="12" customHeight="1">
      <c r="A19" s="26"/>
      <c r="B19" t="s">
        <v>10</v>
      </c>
      <c r="C19" s="45">
        <v>722</v>
      </c>
      <c r="E19" s="45">
        <v>721431</v>
      </c>
    </row>
    <row r="20" spans="1:5" ht="12.75">
      <c r="A20"/>
      <c r="B20" t="s">
        <v>12</v>
      </c>
      <c r="C20" s="45">
        <f>10292+1</f>
        <v>10293</v>
      </c>
      <c r="E20" s="45">
        <v>10292451</v>
      </c>
    </row>
    <row r="21" spans="1:5" ht="12" customHeight="1" hidden="1">
      <c r="A21"/>
      <c r="B21" t="s">
        <v>13</v>
      </c>
      <c r="C21" s="58">
        <v>0</v>
      </c>
      <c r="E21" s="58">
        <v>0</v>
      </c>
    </row>
    <row r="22" spans="1:5" ht="12.75">
      <c r="A22"/>
      <c r="B22" t="s">
        <v>14</v>
      </c>
      <c r="C22" s="45">
        <v>14968</v>
      </c>
      <c r="E22" s="45">
        <v>14968063</v>
      </c>
    </row>
    <row r="23" spans="1:5" ht="12" customHeight="1">
      <c r="A23"/>
      <c r="B23" t="s">
        <v>15</v>
      </c>
      <c r="C23" s="45">
        <v>2</v>
      </c>
      <c r="E23" s="45">
        <v>3230</v>
      </c>
    </row>
    <row r="24" spans="1:5" ht="12" customHeight="1" hidden="1">
      <c r="A24"/>
      <c r="B24" t="s">
        <v>57</v>
      </c>
      <c r="C24" s="59">
        <v>0</v>
      </c>
      <c r="E24" s="45">
        <v>122</v>
      </c>
    </row>
    <row r="25" spans="1:5" ht="12" customHeight="1">
      <c r="A25"/>
      <c r="B25" t="s">
        <v>30</v>
      </c>
      <c r="C25" s="45">
        <v>5123</v>
      </c>
      <c r="E25" s="45">
        <v>5122317</v>
      </c>
    </row>
    <row r="26" spans="1:5" ht="12" customHeight="1">
      <c r="A26"/>
      <c r="B26" t="s">
        <v>31</v>
      </c>
      <c r="C26" s="63">
        <f>-867</f>
        <v>-867</v>
      </c>
      <c r="E26" s="45">
        <f>-866983</f>
        <v>-866983</v>
      </c>
    </row>
    <row r="27" spans="1:5" ht="12" customHeight="1">
      <c r="A27"/>
      <c r="B27"/>
      <c r="C27" s="45">
        <f>SUM(C15:C26)</f>
        <v>62031</v>
      </c>
      <c r="E27" s="45">
        <f>SUM(E15:E26)</f>
        <v>56519671</v>
      </c>
    </row>
    <row r="28" spans="1:5" ht="12" customHeight="1">
      <c r="A28" s="27" t="s">
        <v>54</v>
      </c>
      <c r="B28"/>
      <c r="C28" s="49"/>
      <c r="E28" s="49"/>
    </row>
    <row r="29" spans="1:5" ht="12" customHeight="1">
      <c r="A29"/>
      <c r="B29" t="s">
        <v>58</v>
      </c>
      <c r="C29" s="49">
        <v>9169</v>
      </c>
      <c r="E29" s="49">
        <v>9169177</v>
      </c>
    </row>
    <row r="30" spans="1:5" ht="12" customHeight="1">
      <c r="A30"/>
      <c r="B30" t="s">
        <v>59</v>
      </c>
      <c r="C30" s="45">
        <f>-9934-(-1200-1500-3500-13-1500-81-2500)</f>
        <v>360</v>
      </c>
      <c r="E30" s="45">
        <f>6238342-16172556</f>
        <v>-9934214</v>
      </c>
    </row>
    <row r="31" spans="1:5" ht="12" customHeight="1">
      <c r="A31"/>
      <c r="B31" t="s">
        <v>60</v>
      </c>
      <c r="C31" s="63">
        <f>-30506+1005-1200-1500-3500-13-1500-81-2500</f>
        <v>-39795</v>
      </c>
      <c r="D31" s="8"/>
      <c r="E31" s="44">
        <f>-27122964-3382989</f>
        <v>-30505953</v>
      </c>
    </row>
    <row r="32" spans="1:5" ht="12" customHeight="1">
      <c r="A32"/>
      <c r="B32"/>
      <c r="C32" s="45">
        <f>SUM(C27:C31)</f>
        <v>31765</v>
      </c>
      <c r="E32" s="45">
        <f>SUM(E27:E31)</f>
        <v>25248681</v>
      </c>
    </row>
    <row r="33" spans="1:2" ht="12" customHeight="1">
      <c r="A33"/>
      <c r="B33"/>
    </row>
    <row r="34" spans="1:5" ht="12" customHeight="1">
      <c r="A34" t="s">
        <v>51</v>
      </c>
      <c r="B34"/>
      <c r="C34" s="38">
        <f>-5123</f>
        <v>-5123</v>
      </c>
      <c r="D34" s="19"/>
      <c r="E34" s="51">
        <f>-5122317</f>
        <v>-5122317</v>
      </c>
    </row>
    <row r="35" spans="1:5" ht="12" customHeight="1">
      <c r="A35" t="s">
        <v>52</v>
      </c>
      <c r="B35"/>
      <c r="C35" s="52">
        <v>867</v>
      </c>
      <c r="E35" s="52">
        <v>866983</v>
      </c>
    </row>
    <row r="36" spans="1:5" ht="12" customHeight="1">
      <c r="A36" t="s">
        <v>53</v>
      </c>
      <c r="B36"/>
      <c r="C36" s="63">
        <f>-1643+724</f>
        <v>-919</v>
      </c>
      <c r="E36" s="44">
        <f>-1642741</f>
        <v>-1642741</v>
      </c>
    </row>
    <row r="37" spans="1:5" ht="12" customHeight="1">
      <c r="A37" t="s">
        <v>16</v>
      </c>
      <c r="B37"/>
      <c r="C37" s="49">
        <f>SUM(C32:C36)</f>
        <v>26590</v>
      </c>
      <c r="E37" s="49">
        <f>SUM(E32:E36)</f>
        <v>19350606</v>
      </c>
    </row>
    <row r="38" spans="2:5" ht="12" customHeight="1">
      <c r="B38"/>
      <c r="C38" s="44"/>
      <c r="D38" s="8"/>
      <c r="E38" s="44"/>
    </row>
    <row r="39" spans="1:5" ht="12" customHeight="1">
      <c r="A39"/>
      <c r="B39"/>
      <c r="C39" s="53"/>
      <c r="E39" s="53"/>
    </row>
    <row r="40" spans="1:5" ht="12" customHeight="1">
      <c r="A40" s="26" t="s">
        <v>55</v>
      </c>
      <c r="B40"/>
      <c r="C40" s="53"/>
      <c r="E40" s="53"/>
    </row>
    <row r="41" spans="1:5" ht="12" customHeight="1">
      <c r="A41" t="s">
        <v>17</v>
      </c>
      <c r="B41"/>
      <c r="C41" s="38">
        <f>-18319-1005</f>
        <v>-19324</v>
      </c>
      <c r="E41" s="45">
        <f>-18318970</f>
        <v>-18318970</v>
      </c>
    </row>
    <row r="42" spans="1:5" ht="12" customHeight="1">
      <c r="A42" t="s">
        <v>18</v>
      </c>
      <c r="B42"/>
      <c r="C42" s="44">
        <v>110</v>
      </c>
      <c r="E42" s="44">
        <v>109138</v>
      </c>
    </row>
    <row r="43" spans="1:5" ht="12" customHeight="1" hidden="1">
      <c r="A43" t="s">
        <v>19</v>
      </c>
      <c r="B43"/>
      <c r="C43" s="44"/>
      <c r="E43" s="44"/>
    </row>
    <row r="44" spans="1:5" ht="12" customHeight="1">
      <c r="A44" t="s">
        <v>20</v>
      </c>
      <c r="B44"/>
      <c r="C44" s="38">
        <f>SUM(C41:C43)</f>
        <v>-19214</v>
      </c>
      <c r="E44" s="45">
        <f>SUM(E41:E43)</f>
        <v>-18209832</v>
      </c>
    </row>
    <row r="45" spans="1:5" ht="12" customHeight="1">
      <c r="A45"/>
      <c r="B45"/>
      <c r="C45" s="44"/>
      <c r="E45" s="44"/>
    </row>
    <row r="46" spans="1:2" ht="12" customHeight="1">
      <c r="A46" s="26" t="s">
        <v>56</v>
      </c>
      <c r="B46"/>
    </row>
    <row r="47" spans="1:5" ht="12" customHeight="1" hidden="1">
      <c r="A47" s="27" t="s">
        <v>21</v>
      </c>
      <c r="B47"/>
      <c r="C47" s="46"/>
      <c r="D47" s="9"/>
      <c r="E47" s="46"/>
    </row>
    <row r="48" spans="1:5" ht="12" customHeight="1">
      <c r="A48" t="s">
        <v>22</v>
      </c>
      <c r="B48"/>
      <c r="C48" s="44">
        <f>13219-929</f>
        <v>12290</v>
      </c>
      <c r="E48" s="45">
        <v>13219428</v>
      </c>
    </row>
    <row r="49" spans="1:5" ht="12" customHeight="1" hidden="1">
      <c r="A49" t="s">
        <v>23</v>
      </c>
      <c r="B49"/>
      <c r="C49" s="44"/>
      <c r="E49" s="44">
        <f>-929382</f>
        <v>-929382</v>
      </c>
    </row>
    <row r="50" spans="1:5" ht="12" customHeight="1" hidden="1">
      <c r="A50" t="s">
        <v>24</v>
      </c>
      <c r="B50"/>
      <c r="C50" s="54"/>
      <c r="D50" s="19"/>
      <c r="E50" s="54"/>
    </row>
    <row r="51" spans="1:5" ht="12" customHeight="1" hidden="1">
      <c r="A51" t="s">
        <v>25</v>
      </c>
      <c r="B51"/>
      <c r="C51" s="44"/>
      <c r="E51" s="44"/>
    </row>
    <row r="52" spans="1:5" ht="12" customHeight="1">
      <c r="A52" t="s">
        <v>26</v>
      </c>
      <c r="B52"/>
      <c r="C52" s="45">
        <f>SUM(C48:C51)</f>
        <v>12290</v>
      </c>
      <c r="E52" s="45">
        <f>SUM(E48:E51)</f>
        <v>12290046</v>
      </c>
    </row>
    <row r="53" spans="1:2" ht="12" customHeight="1">
      <c r="A53"/>
      <c r="B53"/>
    </row>
    <row r="54" spans="1:5" ht="12" customHeight="1">
      <c r="A54" s="26" t="s">
        <v>27</v>
      </c>
      <c r="B54"/>
      <c r="C54" s="49">
        <f>C52+C44+C37</f>
        <v>19666</v>
      </c>
      <c r="E54" s="49">
        <f>E52+E44+E37</f>
        <v>13430820</v>
      </c>
    </row>
    <row r="55" spans="1:5" ht="12" customHeight="1">
      <c r="A55"/>
      <c r="B55"/>
      <c r="C55" s="49"/>
      <c r="E55" s="49"/>
    </row>
    <row r="56" spans="1:5" ht="12" customHeight="1">
      <c r="A56" s="26" t="s">
        <v>28</v>
      </c>
      <c r="B56"/>
      <c r="C56" s="50">
        <f>26488</f>
        <v>26488</v>
      </c>
      <c r="E56" s="50">
        <v>26487895</v>
      </c>
    </row>
    <row r="57" spans="1:5" ht="12" customHeight="1">
      <c r="A57"/>
      <c r="B57"/>
      <c r="C57" s="55"/>
      <c r="E57" s="55"/>
    </row>
    <row r="58" spans="1:5" ht="12" customHeight="1" thickBot="1">
      <c r="A58" s="26" t="s">
        <v>29</v>
      </c>
      <c r="B58"/>
      <c r="C58" s="56">
        <f>C54+C56</f>
        <v>46154</v>
      </c>
      <c r="E58" s="56">
        <f>E54+E56</f>
        <v>39918715</v>
      </c>
    </row>
    <row r="59" ht="17.25" customHeight="1" thickTop="1">
      <c r="A59" s="19"/>
    </row>
    <row r="60" ht="17.25" customHeight="1">
      <c r="A60" s="19" t="s">
        <v>65</v>
      </c>
    </row>
    <row r="61" ht="17.25" customHeight="1">
      <c r="A61" s="19" t="s">
        <v>66</v>
      </c>
    </row>
    <row r="62" ht="10.5" customHeight="1">
      <c r="A62" s="19"/>
    </row>
    <row r="63" spans="1:5" s="23" customFormat="1" ht="15.75">
      <c r="A63" s="37" t="s">
        <v>67</v>
      </c>
      <c r="C63" s="57"/>
      <c r="E63" s="57"/>
    </row>
    <row r="64" spans="1:5" s="23" customFormat="1" ht="15.75">
      <c r="A64" s="19" t="s">
        <v>62</v>
      </c>
      <c r="C64" s="57"/>
      <c r="E64" s="57"/>
    </row>
    <row r="65" spans="1:5" s="23" customFormat="1" ht="15.75">
      <c r="A65" s="22"/>
      <c r="C65" s="57"/>
      <c r="E65" s="57"/>
    </row>
    <row r="66" spans="1:5" s="23" customFormat="1" ht="15.75">
      <c r="A66" s="22"/>
      <c r="B66" s="24"/>
      <c r="C66" s="25"/>
      <c r="D66" s="24"/>
      <c r="E66" s="25"/>
    </row>
    <row r="67" spans="1:5" s="23" customFormat="1" ht="15.75">
      <c r="A67" s="22"/>
      <c r="C67" s="57"/>
      <c r="E67" s="57"/>
    </row>
    <row r="68" spans="1:5" s="23" customFormat="1" ht="15.75">
      <c r="A68" s="22"/>
      <c r="C68" s="57"/>
      <c r="E68" s="57"/>
    </row>
    <row r="69" spans="1:5" s="23" customFormat="1" ht="15.75">
      <c r="A69" s="22"/>
      <c r="C69" s="57"/>
      <c r="E69" s="57"/>
    </row>
    <row r="70" spans="1:5" s="23" customFormat="1" ht="15.75">
      <c r="A70" s="22"/>
      <c r="C70" s="57"/>
      <c r="E70" s="57"/>
    </row>
    <row r="71" spans="1:5" s="23" customFormat="1" ht="15.75">
      <c r="A71" s="22"/>
      <c r="C71" s="57"/>
      <c r="E71" s="57"/>
    </row>
    <row r="72" spans="1:5" s="23" customFormat="1" ht="15.75">
      <c r="A72" s="22"/>
      <c r="C72" s="57"/>
      <c r="E72" s="57"/>
    </row>
    <row r="73" spans="1:5" s="23" customFormat="1" ht="15.75">
      <c r="A73" s="22"/>
      <c r="C73" s="57"/>
      <c r="E73" s="57"/>
    </row>
    <row r="74" spans="1:5" s="23" customFormat="1" ht="15.75">
      <c r="A74" s="22"/>
      <c r="C74" s="57"/>
      <c r="E74" s="57"/>
    </row>
    <row r="75" spans="1:5" s="23" customFormat="1" ht="15.75">
      <c r="A75" s="22"/>
      <c r="C75" s="57"/>
      <c r="E75" s="57"/>
    </row>
    <row r="76" spans="1:5" s="23" customFormat="1" ht="15.75">
      <c r="A76" s="22"/>
      <c r="C76" s="57"/>
      <c r="E76" s="57"/>
    </row>
    <row r="77" spans="1:5" s="23" customFormat="1" ht="15.75">
      <c r="A77" s="22"/>
      <c r="C77" s="57"/>
      <c r="E77" s="57"/>
    </row>
    <row r="78" spans="1:5" s="23" customFormat="1" ht="15.75">
      <c r="A78" s="22"/>
      <c r="C78" s="57"/>
      <c r="E78" s="57"/>
    </row>
    <row r="79" spans="1:5" s="23" customFormat="1" ht="15.75">
      <c r="A79" s="22"/>
      <c r="C79" s="57"/>
      <c r="E79" s="57"/>
    </row>
    <row r="80" spans="1:5" s="23" customFormat="1" ht="15.75">
      <c r="A80" s="22"/>
      <c r="C80" s="57"/>
      <c r="E80" s="57"/>
    </row>
    <row r="81" spans="1:5" s="23" customFormat="1" ht="15.75">
      <c r="A81" s="22"/>
      <c r="C81" s="57"/>
      <c r="E81" s="57"/>
    </row>
    <row r="82" spans="1:5" s="23" customFormat="1" ht="15.75">
      <c r="A82" s="22"/>
      <c r="C82" s="57"/>
      <c r="E82" s="57"/>
    </row>
    <row r="83" spans="1:5" s="23" customFormat="1" ht="15.75">
      <c r="A83" s="22"/>
      <c r="C83" s="57"/>
      <c r="E83" s="57"/>
    </row>
    <row r="84" spans="1:5" s="23" customFormat="1" ht="15.75">
      <c r="A84" s="22"/>
      <c r="C84" s="57"/>
      <c r="E84" s="57"/>
    </row>
    <row r="85" spans="1:5" s="23" customFormat="1" ht="15.75">
      <c r="A85" s="22"/>
      <c r="C85" s="57"/>
      <c r="E85" s="57"/>
    </row>
    <row r="86" spans="1:5" s="23" customFormat="1" ht="15.75">
      <c r="A86" s="22"/>
      <c r="C86" s="57"/>
      <c r="E86" s="57"/>
    </row>
    <row r="87" spans="1:5" s="23" customFormat="1" ht="15.75">
      <c r="A87" s="22"/>
      <c r="C87" s="57"/>
      <c r="E87" s="57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</sheetData>
  <printOptions/>
  <pageMargins left="0.71" right="0.4" top="0.51" bottom="0.5118110236220472" header="0.5118110236220472" footer="0.2362204724409449"/>
  <pageSetup fitToHeight="1" fitToWidth="1" horizontalDpi="300" verticalDpi="300" orientation="portrait" paperSize="9" r:id="rId2"/>
  <rowBreaks count="1" manualBreakCount="1">
    <brk id="5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zoomScaleSheetLayoutView="100" workbookViewId="0" topLeftCell="A6">
      <selection activeCell="G22" sqref="G22"/>
    </sheetView>
  </sheetViews>
  <sheetFormatPr defaultColWidth="9.140625" defaultRowHeight="12.75"/>
  <cols>
    <col min="1" max="1" width="2.57421875" style="4" customWidth="1"/>
    <col min="2" max="2" width="24.421875" style="4" customWidth="1"/>
    <col min="3" max="3" width="11.7109375" style="4" customWidth="1"/>
    <col min="4" max="4" width="3.7109375" style="8" customWidth="1"/>
    <col min="5" max="5" width="11.7109375" style="8" customWidth="1"/>
    <col min="6" max="6" width="2.00390625" style="8" customWidth="1"/>
    <col min="7" max="7" width="11.7109375" style="4" customWidth="1"/>
    <col min="8" max="8" width="3.7109375" style="8" customWidth="1"/>
    <col min="9" max="9" width="11.7109375" style="4" customWidth="1"/>
    <col min="10" max="10" width="3.7109375" style="8" customWidth="1"/>
    <col min="11" max="11" width="11.7109375" style="7" customWidth="1"/>
    <col min="12" max="12" width="3.57421875" style="4" customWidth="1"/>
    <col min="13" max="13" width="1.8515625" style="4" customWidth="1"/>
    <col min="14" max="16384" width="3.57421875" style="4" customWidth="1"/>
  </cols>
  <sheetData>
    <row r="1" spans="1:14" s="1" customFormat="1" ht="15">
      <c r="A1" s="12"/>
      <c r="B1" s="2" t="s">
        <v>3</v>
      </c>
      <c r="C1" s="2"/>
      <c r="D1" s="33"/>
      <c r="E1" s="33"/>
      <c r="F1" s="33"/>
      <c r="G1" s="2"/>
      <c r="H1" s="33"/>
      <c r="I1" s="2"/>
      <c r="J1" s="33"/>
      <c r="K1" s="13"/>
      <c r="L1" s="12"/>
      <c r="M1" s="12"/>
      <c r="N1" s="12"/>
    </row>
    <row r="2" spans="1:14" s="1" customFormat="1" ht="15" customHeight="1">
      <c r="A2" s="12"/>
      <c r="B2" s="2" t="s">
        <v>4</v>
      </c>
      <c r="C2" s="2"/>
      <c r="D2" s="33"/>
      <c r="E2" s="33"/>
      <c r="F2" s="33"/>
      <c r="G2" s="2"/>
      <c r="H2" s="33"/>
      <c r="I2" s="2"/>
      <c r="J2" s="33"/>
      <c r="K2" s="3"/>
      <c r="L2" s="2"/>
      <c r="M2" s="12"/>
      <c r="N2" s="12"/>
    </row>
    <row r="3" spans="1:14" s="1" customFormat="1" ht="15" customHeight="1">
      <c r="A3" s="12"/>
      <c r="B3" s="2" t="s">
        <v>5</v>
      </c>
      <c r="C3" s="2"/>
      <c r="D3" s="33"/>
      <c r="E3" s="33"/>
      <c r="F3" s="33"/>
      <c r="G3" s="2"/>
      <c r="H3" s="33"/>
      <c r="I3" s="2"/>
      <c r="J3" s="33"/>
      <c r="K3" s="3"/>
      <c r="L3" s="2"/>
      <c r="M3" s="12"/>
      <c r="N3" s="12"/>
    </row>
    <row r="4" spans="1:14" s="1" customFormat="1" ht="15" customHeight="1">
      <c r="A4" s="12"/>
      <c r="B4" s="2" t="s">
        <v>6</v>
      </c>
      <c r="C4" s="2"/>
      <c r="D4" s="33"/>
      <c r="E4" s="33"/>
      <c r="F4" s="33"/>
      <c r="G4" s="2"/>
      <c r="H4" s="33"/>
      <c r="I4" s="2"/>
      <c r="J4" s="33"/>
      <c r="K4" s="3"/>
      <c r="L4" s="2"/>
      <c r="M4" s="12"/>
      <c r="N4" s="12"/>
    </row>
    <row r="5" spans="1:13" s="1" customFormat="1" ht="15" customHeight="1">
      <c r="A5" s="14"/>
      <c r="B5" s="2" t="s">
        <v>7</v>
      </c>
      <c r="C5" s="2"/>
      <c r="D5" s="33"/>
      <c r="E5" s="33"/>
      <c r="F5" s="33"/>
      <c r="G5" s="2"/>
      <c r="H5" s="33"/>
      <c r="I5" s="2"/>
      <c r="J5" s="33"/>
      <c r="K5" s="15"/>
      <c r="L5" s="14"/>
      <c r="M5" s="14"/>
    </row>
    <row r="6" spans="1:13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</row>
    <row r="7" ht="12" customHeight="1"/>
    <row r="8" spans="1:12" ht="12" customHeight="1">
      <c r="A8" s="11" t="s">
        <v>32</v>
      </c>
      <c r="B8" s="9"/>
      <c r="C8" s="9"/>
      <c r="D8" s="34"/>
      <c r="E8" s="34"/>
      <c r="F8" s="34"/>
      <c r="G8" s="9"/>
      <c r="H8" s="34"/>
      <c r="I8" s="9"/>
      <c r="J8" s="34"/>
      <c r="K8" s="10"/>
      <c r="L8" s="9"/>
    </row>
    <row r="9" spans="1:12" ht="12" customHeight="1">
      <c r="A9" s="11" t="s">
        <v>0</v>
      </c>
      <c r="B9" s="9"/>
      <c r="C9" s="9"/>
      <c r="D9" s="34"/>
      <c r="E9" s="34"/>
      <c r="F9" s="34"/>
      <c r="G9" s="9"/>
      <c r="H9" s="34"/>
      <c r="I9" s="9"/>
      <c r="J9" s="34"/>
      <c r="K9" s="16"/>
      <c r="L9" s="9"/>
    </row>
    <row r="10" spans="1:12" ht="12" customHeight="1">
      <c r="A10" s="11"/>
      <c r="B10" s="9"/>
      <c r="C10" s="9"/>
      <c r="D10" s="34"/>
      <c r="E10" s="34"/>
      <c r="F10" s="34"/>
      <c r="G10" s="9"/>
      <c r="H10" s="34"/>
      <c r="I10" s="9"/>
      <c r="J10" s="34"/>
      <c r="K10" s="16"/>
      <c r="L10" s="9"/>
    </row>
    <row r="11" spans="1:13" s="29" customFormat="1" ht="12" customHeight="1">
      <c r="A11" s="17"/>
      <c r="B11" s="17"/>
      <c r="C11" s="17"/>
      <c r="D11" s="18"/>
      <c r="E11" s="64" t="s">
        <v>37</v>
      </c>
      <c r="F11" s="64"/>
      <c r="G11" s="64"/>
      <c r="H11" s="18"/>
      <c r="I11" s="17" t="s">
        <v>40</v>
      </c>
      <c r="J11" s="18"/>
      <c r="K11" s="28"/>
      <c r="L11" s="17"/>
      <c r="M11" s="17"/>
    </row>
    <row r="12" spans="1:13" s="29" customFormat="1" ht="12" customHeight="1">
      <c r="A12" s="17"/>
      <c r="B12" s="61"/>
      <c r="C12" s="18" t="s">
        <v>35</v>
      </c>
      <c r="D12" s="18"/>
      <c r="E12" s="18" t="s">
        <v>35</v>
      </c>
      <c r="F12" s="18"/>
      <c r="G12" s="17" t="s">
        <v>38</v>
      </c>
      <c r="H12" s="18"/>
      <c r="I12" s="17" t="s">
        <v>41</v>
      </c>
      <c r="J12" s="18"/>
      <c r="K12" s="28"/>
      <c r="L12" s="17"/>
      <c r="M12" s="17"/>
    </row>
    <row r="13" spans="1:13" s="29" customFormat="1" ht="12" customHeight="1">
      <c r="A13" s="17"/>
      <c r="B13" s="61"/>
      <c r="C13" s="31" t="s">
        <v>33</v>
      </c>
      <c r="D13" s="18"/>
      <c r="E13" s="31" t="s">
        <v>36</v>
      </c>
      <c r="F13" s="18"/>
      <c r="G13" s="31" t="s">
        <v>39</v>
      </c>
      <c r="H13" s="18"/>
      <c r="I13" s="31" t="s">
        <v>42</v>
      </c>
      <c r="J13" s="18"/>
      <c r="K13" s="32" t="s">
        <v>34</v>
      </c>
      <c r="L13" s="17"/>
      <c r="M13" s="17"/>
    </row>
    <row r="14" spans="3:13" s="29" customFormat="1" ht="12" customHeight="1">
      <c r="C14" s="30" t="s">
        <v>2</v>
      </c>
      <c r="D14" s="35"/>
      <c r="E14" s="30" t="s">
        <v>2</v>
      </c>
      <c r="F14" s="35"/>
      <c r="G14" s="30" t="s">
        <v>2</v>
      </c>
      <c r="H14" s="35"/>
      <c r="I14" s="30" t="s">
        <v>2</v>
      </c>
      <c r="J14" s="35"/>
      <c r="K14" s="30" t="s">
        <v>2</v>
      </c>
      <c r="M14" s="18"/>
    </row>
    <row r="15" spans="2:13" s="29" customFormat="1" ht="12" customHeight="1">
      <c r="B15" s="19" t="s">
        <v>69</v>
      </c>
      <c r="C15" s="30"/>
      <c r="D15" s="35"/>
      <c r="E15" s="30"/>
      <c r="F15" s="35"/>
      <c r="G15" s="30"/>
      <c r="H15" s="35"/>
      <c r="I15" s="30"/>
      <c r="J15" s="35"/>
      <c r="K15" s="30"/>
      <c r="M15" s="18"/>
    </row>
    <row r="16" spans="2:13" s="29" customFormat="1" ht="12" customHeight="1">
      <c r="B16" s="62" t="s">
        <v>63</v>
      </c>
      <c r="C16" s="30"/>
      <c r="D16" s="35"/>
      <c r="E16" s="30"/>
      <c r="F16" s="35"/>
      <c r="G16" s="30"/>
      <c r="H16" s="35"/>
      <c r="I16" s="30"/>
      <c r="J16" s="35"/>
      <c r="K16" s="30"/>
      <c r="M16" s="18"/>
    </row>
    <row r="17" spans="2:13" s="29" customFormat="1" ht="12" customHeight="1">
      <c r="B17" s="62"/>
      <c r="C17" s="30"/>
      <c r="D17" s="35"/>
      <c r="E17" s="30"/>
      <c r="F17" s="35"/>
      <c r="G17" s="30"/>
      <c r="H17" s="35"/>
      <c r="I17" s="30"/>
      <c r="J17" s="35"/>
      <c r="K17" s="30"/>
      <c r="M17" s="18"/>
    </row>
    <row r="18" spans="1:11" ht="15.75" customHeight="1">
      <c r="A18" s="19"/>
      <c r="B18" s="4" t="s">
        <v>68</v>
      </c>
      <c r="C18" s="38">
        <v>200000</v>
      </c>
      <c r="E18" s="39">
        <v>59679.744</v>
      </c>
      <c r="G18" s="38">
        <v>25386.306</v>
      </c>
      <c r="I18" s="38">
        <v>12007.102</v>
      </c>
      <c r="K18" s="40">
        <f>SUM(C18:I18)</f>
        <v>297073.152</v>
      </c>
    </row>
    <row r="19" ht="15.75" customHeight="1">
      <c r="A19" s="19"/>
    </row>
    <row r="20" spans="1:2" ht="15.75" customHeight="1">
      <c r="A20" s="19"/>
      <c r="B20" s="36" t="s">
        <v>45</v>
      </c>
    </row>
    <row r="21" spans="1:13" ht="15.75" customHeight="1">
      <c r="A21" s="19"/>
      <c r="B21" s="4" t="s">
        <v>46</v>
      </c>
      <c r="C21" s="58">
        <v>0</v>
      </c>
      <c r="E21" s="58">
        <v>0</v>
      </c>
      <c r="G21" s="58">
        <v>0</v>
      </c>
      <c r="I21" s="38">
        <v>30087</v>
      </c>
      <c r="K21" s="40">
        <f>SUM(C21:I21)</f>
        <v>30087</v>
      </c>
      <c r="M21" s="21"/>
    </row>
    <row r="22" spans="1:13" ht="15.75" customHeight="1">
      <c r="A22" s="19"/>
      <c r="B22" s="4" t="s">
        <v>43</v>
      </c>
      <c r="C22" s="58">
        <v>0</v>
      </c>
      <c r="E22" s="58">
        <v>0</v>
      </c>
      <c r="G22" s="38">
        <f>-3808</f>
        <v>-3808</v>
      </c>
      <c r="I22" s="58">
        <v>0</v>
      </c>
      <c r="K22" s="40">
        <f>SUM(C22:I22)</f>
        <v>-3808</v>
      </c>
      <c r="M22" s="21"/>
    </row>
    <row r="23" spans="1:13" ht="15.75" customHeight="1">
      <c r="A23" s="19"/>
      <c r="B23" s="19" t="s">
        <v>44</v>
      </c>
      <c r="M23" s="21"/>
    </row>
    <row r="24" spans="1:13" ht="15.75" customHeight="1">
      <c r="A24" s="19"/>
      <c r="M24" s="20"/>
    </row>
    <row r="25" spans="1:13" ht="15.75" customHeight="1" thickBot="1">
      <c r="A25" s="19"/>
      <c r="B25" s="4" t="s">
        <v>70</v>
      </c>
      <c r="C25" s="60">
        <f>C18+C21+C22</f>
        <v>200000</v>
      </c>
      <c r="E25" s="60">
        <f>E18+E21+E22</f>
        <v>59679.744</v>
      </c>
      <c r="G25" s="60">
        <f>G18+G21+G22</f>
        <v>21578.306</v>
      </c>
      <c r="I25" s="60">
        <f>I18+I21+I22</f>
        <v>42094.102</v>
      </c>
      <c r="K25" s="60">
        <f>K18+K21+K22</f>
        <v>323352.152</v>
      </c>
      <c r="M25" s="20"/>
    </row>
    <row r="26" spans="1:13" ht="15.75" customHeight="1" thickTop="1">
      <c r="A26" s="19"/>
      <c r="M26" s="20"/>
    </row>
    <row r="27" spans="1:13" ht="15.75" customHeight="1">
      <c r="A27" s="19"/>
      <c r="M27" s="20"/>
    </row>
    <row r="28" spans="1:13" ht="15.75" customHeight="1">
      <c r="A28" s="19"/>
      <c r="B28" s="37" t="s">
        <v>71</v>
      </c>
      <c r="M28" s="20"/>
    </row>
    <row r="29" spans="1:13" ht="15.75" customHeight="1">
      <c r="A29" s="19"/>
      <c r="B29" s="19" t="s">
        <v>72</v>
      </c>
      <c r="M29" s="20"/>
    </row>
    <row r="30" spans="1:13" ht="15.75" customHeight="1">
      <c r="A30" s="19"/>
      <c r="M30" s="20"/>
    </row>
    <row r="31" spans="1:13" ht="15.75" customHeight="1">
      <c r="A31" s="19"/>
      <c r="M31" s="20"/>
    </row>
    <row r="32" spans="1:13" ht="15.75" customHeight="1">
      <c r="A32" s="19"/>
      <c r="M32" s="20"/>
    </row>
    <row r="33" spans="1:13" ht="15.75" customHeight="1">
      <c r="A33" s="19"/>
      <c r="M33" s="20"/>
    </row>
    <row r="34" spans="1:13" ht="15.75" customHeight="1">
      <c r="A34" s="19"/>
      <c r="M34" s="20"/>
    </row>
    <row r="35" spans="1:13" ht="15.75" customHeight="1">
      <c r="A35" s="19"/>
      <c r="M35" s="20"/>
    </row>
    <row r="36" spans="1:13" ht="15.75" customHeight="1">
      <c r="A36" s="19"/>
      <c r="M36" s="20"/>
    </row>
    <row r="37" spans="1:13" ht="15.75" customHeight="1">
      <c r="A37" s="19"/>
      <c r="M37" s="20"/>
    </row>
    <row r="38" spans="1:13" ht="15.75" customHeight="1">
      <c r="A38" s="19"/>
      <c r="M38" s="20"/>
    </row>
    <row r="39" spans="1:13" ht="15.75" customHeight="1">
      <c r="A39" s="19"/>
      <c r="M39" s="20"/>
    </row>
    <row r="40" spans="1:13" ht="15.75" customHeight="1">
      <c r="A40" s="19"/>
      <c r="M40" s="20"/>
    </row>
    <row r="41" spans="1:13" ht="15.75" customHeight="1">
      <c r="A41" s="19"/>
      <c r="M41" s="20"/>
    </row>
    <row r="42" spans="1:13" ht="15.75" customHeight="1">
      <c r="A42" s="19"/>
      <c r="M42" s="20"/>
    </row>
    <row r="43" spans="1:13" ht="15.75" customHeight="1">
      <c r="A43" s="19"/>
      <c r="M43" s="20"/>
    </row>
    <row r="44" spans="1:13" ht="15.75" customHeight="1">
      <c r="A44" s="19"/>
      <c r="M44" s="20"/>
    </row>
    <row r="45" spans="1:13" ht="15.75" customHeight="1">
      <c r="A45" s="19"/>
      <c r="M45" s="20"/>
    </row>
    <row r="46" spans="1:13" ht="15.75" customHeight="1">
      <c r="A46" s="19"/>
      <c r="M46" s="20"/>
    </row>
    <row r="47" spans="1:13" ht="15.75" customHeight="1">
      <c r="A47" s="19"/>
      <c r="M47" s="20"/>
    </row>
    <row r="48" spans="1:13" ht="15.75" customHeight="1">
      <c r="A48" s="19"/>
      <c r="M48" s="20"/>
    </row>
    <row r="49" spans="1:13" ht="15.75" customHeight="1">
      <c r="A49" s="19"/>
      <c r="M49" s="20"/>
    </row>
    <row r="50" spans="1:13" ht="15.75" customHeight="1">
      <c r="A50" s="19"/>
      <c r="M50" s="20"/>
    </row>
    <row r="51" spans="1:13" ht="15.75" customHeight="1">
      <c r="A51" s="19"/>
      <c r="M51" s="20"/>
    </row>
    <row r="52" spans="1:13" ht="15.75" customHeight="1">
      <c r="A52" s="19"/>
      <c r="M52" s="20"/>
    </row>
    <row r="53" spans="1:13" ht="15.75" customHeight="1">
      <c r="A53" s="19"/>
      <c r="M53" s="20"/>
    </row>
    <row r="54" spans="1:13" ht="15.75" customHeight="1">
      <c r="A54" s="19"/>
      <c r="M54" s="20"/>
    </row>
    <row r="55" spans="1:13" ht="15.75" customHeight="1">
      <c r="A55" s="19"/>
      <c r="M55" s="20"/>
    </row>
    <row r="56" spans="1:13" ht="15.75" customHeight="1">
      <c r="A56" s="19"/>
      <c r="M56" s="20"/>
    </row>
    <row r="57" spans="1:13" ht="15.75" customHeight="1">
      <c r="A57" s="19"/>
      <c r="M57" s="20"/>
    </row>
    <row r="58" spans="1:13" ht="15.75" customHeight="1">
      <c r="A58" s="19"/>
      <c r="M58" s="20"/>
    </row>
    <row r="59" spans="1:13" ht="15.75" customHeight="1">
      <c r="A59" s="19"/>
      <c r="M59" s="20"/>
    </row>
    <row r="60" spans="1:13" ht="12.75">
      <c r="A60" s="19"/>
      <c r="M60" s="20"/>
    </row>
    <row r="61" spans="1:13" ht="12.75">
      <c r="A61" s="19"/>
      <c r="M61" s="20"/>
    </row>
    <row r="62" spans="1:13" ht="12.75">
      <c r="A62" s="19"/>
      <c r="M62" s="20"/>
    </row>
    <row r="63" spans="1:13" ht="12.75">
      <c r="A63" s="19"/>
      <c r="M63" s="20"/>
    </row>
    <row r="64" spans="1:13" ht="12.75">
      <c r="A64" s="19"/>
      <c r="M64" s="20"/>
    </row>
    <row r="65" spans="1:13" ht="12.75">
      <c r="A65" s="19"/>
      <c r="M65" s="20"/>
    </row>
    <row r="66" spans="1:13" ht="12.75">
      <c r="A66" s="19"/>
      <c r="M66" s="20"/>
    </row>
    <row r="67" spans="1:13" ht="12.75">
      <c r="A67" s="19"/>
      <c r="M67" s="20"/>
    </row>
    <row r="68" spans="1:13" ht="12.75">
      <c r="A68" s="19"/>
      <c r="M68" s="20"/>
    </row>
    <row r="69" spans="1:13" ht="12.75">
      <c r="A69" s="19"/>
      <c r="M69" s="20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</sheetData>
  <mergeCells count="1">
    <mergeCell ref="E11:G11"/>
  </mergeCells>
  <printOptions/>
  <pageMargins left="0.8" right="0.5" top="0.5" bottom="0.5" header="0.5" footer="0.25"/>
  <pageSetup fitToHeight="1" fitToWidth="1" horizontalDpi="300" verticalDpi="300" orientation="portrait" paperSize="9" scale="92" r:id="rId2"/>
  <rowBreaks count="1" manualBreakCount="1">
    <brk id="1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2002-12-16T02:12:07Z</cp:lastPrinted>
  <dcterms:created xsi:type="dcterms:W3CDTF">2002-10-16T03:54:20Z</dcterms:created>
  <dcterms:modified xsi:type="dcterms:W3CDTF">2002-12-19T08:21:09Z</dcterms:modified>
  <cp:category/>
  <cp:version/>
  <cp:contentType/>
  <cp:contentStatus/>
</cp:coreProperties>
</file>